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PS\CPS_2022\SiSU_2022\NotasQuadro2021\"/>
    </mc:Choice>
  </mc:AlternateContent>
  <bookViews>
    <workbookView xWindow="0" yWindow="0" windowWidth="20700" windowHeight="7320"/>
  </bookViews>
  <sheets>
    <sheet name="Planilha1" sheetId="1" r:id="rId1"/>
  </sheets>
  <calcPr calcId="152511"/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35" i="1"/>
  <c r="J34" i="1"/>
  <c r="J16" i="1"/>
  <c r="J15" i="1"/>
  <c r="J14" i="1"/>
  <c r="A13" i="1" a="1"/>
  <c r="A13" i="1" s="1"/>
  <c r="F6" i="1" l="1" a="1"/>
  <c r="F6" i="1" s="1"/>
  <c r="D6" i="1" a="1"/>
  <c r="D6" i="1" s="1"/>
  <c r="I5" i="1" a="1"/>
  <c r="I5" i="1" s="1"/>
  <c r="G6" i="1" a="1"/>
  <c r="G6" i="1" s="1"/>
  <c r="E6" i="1" a="1"/>
  <c r="E6" i="1" s="1"/>
  <c r="C6" i="1" a="1"/>
  <c r="C6" i="1" s="1"/>
  <c r="B7" i="1" l="1"/>
</calcChain>
</file>

<file path=xl/sharedStrings.xml><?xml version="1.0" encoding="utf-8"?>
<sst xmlns="http://schemas.openxmlformats.org/spreadsheetml/2006/main" count="88" uniqueCount="47">
  <si>
    <t>Quadro para verificação da média ponderada nos cursos de graduação da UFOB referente ao SiSU 2023</t>
  </si>
  <si>
    <t>Observações: As informações sobre nota mínima e os pesos utilizados para cálculo da nota no curso selecionado são provenientes do Termo de Adesão da UFOB ao SiSU 2023.1.</t>
  </si>
  <si>
    <t>Linguagens, Códigos e suas Tecnologias</t>
  </si>
  <si>
    <t>Ciências Humanas e suas Tecnologias</t>
  </si>
  <si>
    <t>Ciências da Natureza e suas Tecnologias</t>
  </si>
  <si>
    <t>Matemática e suas Tecnologias</t>
  </si>
  <si>
    <t>Redação</t>
  </si>
  <si>
    <t>Nota no curso selecionado da UFOB</t>
  </si>
  <si>
    <t xml:space="preserve">Insira suas notas obtidas no ENEM 2022 por área de conhecimento: </t>
  </si>
  <si>
    <r>
      <rPr>
        <sz val="12"/>
        <color rgb="FF000000"/>
        <rFont val="Calibri"/>
      </rPr>
      <t xml:space="preserve">Nota mínima por área, exigida para o curso selecionado </t>
    </r>
    <r>
      <rPr>
        <sz val="9"/>
        <color rgb="FF000000"/>
        <rFont val="Calibri"/>
      </rPr>
      <t>(selecionar curso para exibir)</t>
    </r>
  </si>
  <si>
    <t xml:space="preserve">  Selecione o curso: </t>
  </si>
  <si>
    <t>QUÍMICA (Licenciatura)</t>
  </si>
  <si>
    <t>Veja abaixo sua nota para cada um dos cursos da UFOB</t>
  </si>
  <si>
    <t>PESOS</t>
  </si>
  <si>
    <t>Curso</t>
  </si>
  <si>
    <t>NOTA NOS CURSOS</t>
  </si>
  <si>
    <t>ADMINISTRAÇÃO (Bacharelado)</t>
  </si>
  <si>
    <t>AGRONOMIA (Bacharelado)</t>
  </si>
  <si>
    <t>ARTES VISUAIS (Licenciatura)</t>
  </si>
  <si>
    <t>INTERDISCIPLINAR EM CIÊNCIA E TECNOLOGIA (Bacharelado)</t>
  </si>
  <si>
    <t>INTERDISCIPLINAR EM HUMANIDADES (Bacharelado)</t>
  </si>
  <si>
    <t>CIÊNCIAS BIOLÓGICAS (Bacharelado)</t>
  </si>
  <si>
    <t>CIÊNCIAS BIOLÓGICAS (Licenciatura)</t>
  </si>
  <si>
    <t>DIREITO (Bacharelado)</t>
  </si>
  <si>
    <t>ENGENHARIA CIVIL (Bacharelado)</t>
  </si>
  <si>
    <t>ENGENHARIA DE BIOTECNOLOGIA (Bacharelado)</t>
  </si>
  <si>
    <t>ENGENHARIA DE PRODUÇÃO (Bacharelado)</t>
  </si>
  <si>
    <t>ENGENHARIA ELÉTRICA (Bacharelado)</t>
  </si>
  <si>
    <t>ENGENHARIA MECÂNICA (Bacharelado)</t>
  </si>
  <si>
    <t>ENGENHARIA SANITÁRIA E AMBIENTAL (Bacharelado)</t>
  </si>
  <si>
    <t>FARMÁCIA (Bacharelado)</t>
  </si>
  <si>
    <t>FÍSICA (Bacharelado)</t>
  </si>
  <si>
    <t>FÍSICA (Licenciatura)</t>
  </si>
  <si>
    <t>GEOGRAFIA (Bacharelado)</t>
  </si>
  <si>
    <t>GEOGRAFIA (Licenciatura)</t>
  </si>
  <si>
    <t>GEOLOGIA (Bacharelado)</t>
  </si>
  <si>
    <t>HISTÓRIA (Bacharelado)</t>
  </si>
  <si>
    <t>HISTÓRIA (Licenciatura)</t>
  </si>
  <si>
    <t>MATEMÁTICA (Bacharelado)</t>
  </si>
  <si>
    <t>MATEMÁTICA (Licenciatura)</t>
  </si>
  <si>
    <t>MEDICINA (Bacharelado)</t>
  </si>
  <si>
    <t>MEDICINA VETERINÁRIA (Bacharelado)</t>
  </si>
  <si>
    <t>NUTRIÇÃO (Bacharelado)</t>
  </si>
  <si>
    <t>PUBLICIDADE E PROPAGANDA (Bacharelado)</t>
  </si>
  <si>
    <t>QUÍMICA (Bacharelado)</t>
  </si>
  <si>
    <t>CURSO</t>
  </si>
  <si>
    <t>NOTAS MÍNIMAS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</si>
</sst>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22">
    <font>
      <sz val="11"/>
      <color rgb="FF000000"/>
      <name val="Calibri"/>
      <scheme val="minor"/>
    </font>
    <font>
      <sz val="11"/>
      <color rgb="FF000000"/>
      <name val="Calibri"/>
    </font>
    <font>
      <b/>
      <sz val="19"/>
      <color rgb="FF000000"/>
      <name val="Calibri"/>
    </font>
    <font>
      <sz val="10"/>
      <color rgb="FF000000"/>
      <name val="Calibri"/>
    </font>
    <font>
      <sz val="11"/>
      <name val="Calibri"/>
    </font>
    <font>
      <sz val="16"/>
      <color rgb="FF000000"/>
      <name val="Calibri"/>
    </font>
    <font>
      <b/>
      <sz val="26"/>
      <color rgb="FF000000"/>
      <name val="Calibri"/>
    </font>
    <font>
      <b/>
      <sz val="10"/>
      <color rgb="FF000000"/>
      <name val="Calibri"/>
    </font>
    <font>
      <sz val="12"/>
      <color rgb="FF4472C4"/>
      <name val="Calibri"/>
    </font>
    <font>
      <b/>
      <sz val="12"/>
      <color rgb="FF000000"/>
      <name val="Calibri"/>
    </font>
    <font>
      <b/>
      <sz val="12"/>
      <color rgb="FF4472C4"/>
      <name val="Calibri"/>
    </font>
    <font>
      <sz val="20"/>
      <color rgb="FF5B9BD5"/>
      <name val="Calibri"/>
    </font>
    <font>
      <b/>
      <u/>
      <sz val="28"/>
      <color rgb="FF000000"/>
      <name val="Calibri"/>
    </font>
    <font>
      <sz val="12"/>
      <color rgb="FF000000"/>
      <name val="Calibri"/>
    </font>
    <font>
      <b/>
      <sz val="18"/>
      <color rgb="FF5B9BD5"/>
      <name val="Calibri"/>
    </font>
    <font>
      <b/>
      <sz val="8"/>
      <color rgb="FF5B9BD5"/>
      <name val="Calibri"/>
    </font>
    <font>
      <b/>
      <sz val="26"/>
      <color rgb="FF5B9BD5"/>
      <name val="Calibri"/>
    </font>
    <font>
      <b/>
      <sz val="11"/>
      <color rgb="FF000000"/>
      <name val="Calibri"/>
    </font>
    <font>
      <b/>
      <sz val="16"/>
      <color rgb="FF5B9BD5"/>
      <name val="Calibri"/>
    </font>
    <font>
      <sz val="20"/>
      <color rgb="FF4472C4"/>
      <name val="Calibri"/>
    </font>
    <font>
      <sz val="11"/>
      <color rgb="FFFFFFFF"/>
      <name val="Calibri"/>
    </font>
    <font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3" xfId="0" applyFont="1" applyBorder="1"/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0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/>
    <xf numFmtId="2" fontId="1" fillId="0" borderId="12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" xfId="0" applyFont="1" applyBorder="1"/>
    <xf numFmtId="0" fontId="0" fillId="0" borderId="0" xfId="0" applyFont="1" applyAlignment="1"/>
    <xf numFmtId="164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1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16" fillId="2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9" fillId="0" borderId="1" xfId="0" applyFont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39" fontId="12" fillId="0" borderId="4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FF0000"/>
      </font>
      <fill>
        <patternFill patternType="none"/>
      </fill>
    </dxf>
    <dxf>
      <font>
        <color rgb="FF9C0006"/>
      </font>
      <fill>
        <patternFill patternType="solid">
          <fgColor rgb="FFDADADA"/>
          <bgColor rgb="FFDADADA"/>
        </patternFill>
      </fill>
    </dxf>
    <dxf>
      <font>
        <color rgb="FF9C0006"/>
      </font>
      <fill>
        <patternFill patternType="solid">
          <fgColor rgb="FFDADADA"/>
          <bgColor rgb="FFDADADA"/>
        </patternFill>
      </fill>
    </dxf>
    <dxf>
      <font>
        <color rgb="FF9C0006"/>
      </font>
      <fill>
        <patternFill patternType="solid">
          <fgColor rgb="FFDADADA"/>
          <bgColor rgb="FFDADADA"/>
        </patternFill>
      </fill>
    </dxf>
    <dxf>
      <font>
        <color rgb="FF9C0006"/>
      </font>
      <fill>
        <patternFill patternType="solid">
          <fgColor rgb="FFDADADA"/>
          <bgColor rgb="FFDADADA"/>
        </patternFill>
      </fill>
    </dxf>
    <dxf>
      <font>
        <color rgb="FF9C0006"/>
      </font>
      <fill>
        <patternFill patternType="solid">
          <fgColor rgb="FFDADADA"/>
          <bgColor rgb="FFDADA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1695450</xdr:colOff>
      <xdr:row>4</xdr:row>
      <xdr:rowOff>276225</xdr:rowOff>
    </xdr:from>
    <xdr:ext cx="0" cy="200025"/>
    <xdr:pic>
      <xdr:nvPicPr>
        <xdr:cNvPr id="11" name="image1.jpg" descr="Resultado de imagem para apontando o ded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161926</xdr:colOff>
      <xdr:row>0</xdr:row>
      <xdr:rowOff>209550</xdr:rowOff>
    </xdr:from>
    <xdr:to>
      <xdr:col>3</xdr:col>
      <xdr:colOff>333375</xdr:colOff>
      <xdr:row>0</xdr:row>
      <xdr:rowOff>866775</xdr:rowOff>
    </xdr:to>
    <xdr:grpSp>
      <xdr:nvGrpSpPr>
        <xdr:cNvPr id="21" name="Grupo 20"/>
        <xdr:cNvGrpSpPr/>
      </xdr:nvGrpSpPr>
      <xdr:grpSpPr>
        <a:xfrm>
          <a:off x="161926" y="209550"/>
          <a:ext cx="4562474" cy="657225"/>
          <a:chOff x="161926" y="114300"/>
          <a:chExt cx="4562474" cy="657225"/>
        </a:xfrm>
      </xdr:grpSpPr>
      <xdr:sp macro="" textlink="">
        <xdr:nvSpPr>
          <xdr:cNvPr id="4" name="Shape 4"/>
          <xdr:cNvSpPr/>
        </xdr:nvSpPr>
        <xdr:spPr>
          <a:xfrm>
            <a:off x="161926" y="171450"/>
            <a:ext cx="4562474" cy="6000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5" name="Shape 5"/>
          <xdr:cNvSpPr/>
        </xdr:nvSpPr>
        <xdr:spPr>
          <a:xfrm>
            <a:off x="746344" y="161159"/>
            <a:ext cx="1339631" cy="52464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PROGRAD</a:t>
            </a:r>
            <a:endParaRPr sz="1600" b="0" cap="none">
              <a:solidFill>
                <a:schemeClr val="dk1"/>
              </a:solidFill>
              <a:latin typeface="Caladea"/>
              <a:ea typeface="Caladea"/>
              <a:cs typeface="Caladea"/>
              <a:sym typeface="Caladea"/>
            </a:endParaRPr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PRÓ-REITORIA </a:t>
            </a:r>
            <a:endParaRPr sz="1000"/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DE GRADUAÇÃO</a:t>
            </a:r>
            <a:endParaRPr sz="1000"/>
          </a:p>
        </xdr:txBody>
      </xdr:sp>
      <xdr:sp macro="" textlink="">
        <xdr:nvSpPr>
          <xdr:cNvPr id="6" name="Shape 6"/>
          <xdr:cNvSpPr/>
        </xdr:nvSpPr>
        <xdr:spPr>
          <a:xfrm>
            <a:off x="2294915" y="162576"/>
            <a:ext cx="981686" cy="494649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CPS</a:t>
            </a:r>
            <a:endParaRPr sz="1600" b="0" cap="none">
              <a:solidFill>
                <a:schemeClr val="dk1"/>
              </a:solidFill>
              <a:latin typeface="Caladea"/>
              <a:ea typeface="Caladea"/>
              <a:cs typeface="Caladea"/>
              <a:sym typeface="Caladea"/>
            </a:endParaRPr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COORDENADORIA DE </a:t>
            </a:r>
            <a:endParaRPr sz="1000"/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PROCESSOS SELETIVOS</a:t>
            </a:r>
            <a:endParaRPr sz="1000"/>
          </a:p>
        </xdr:txBody>
      </xdr:sp>
      <xdr:sp macro="" textlink="">
        <xdr:nvSpPr>
          <xdr:cNvPr id="7" name="Shape 7"/>
          <xdr:cNvSpPr/>
        </xdr:nvSpPr>
        <xdr:spPr>
          <a:xfrm>
            <a:off x="3418049" y="167447"/>
            <a:ext cx="906302" cy="49930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NSE</a:t>
            </a:r>
            <a:endParaRPr sz="1600" b="0" cap="none">
              <a:solidFill>
                <a:schemeClr val="dk1"/>
              </a:solidFill>
              <a:latin typeface="Caladea"/>
              <a:ea typeface="Caladea"/>
              <a:cs typeface="Caladea"/>
              <a:sym typeface="Caladea"/>
            </a:endParaRPr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NÚCLEO DE </a:t>
            </a:r>
            <a:endParaRPr sz="1000"/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500" b="0" cap="none">
                <a:solidFill>
                  <a:schemeClr val="dk1"/>
                </a:solidFill>
                <a:latin typeface="Caladea"/>
                <a:ea typeface="Caladea"/>
                <a:cs typeface="Caladea"/>
                <a:sym typeface="Caladea"/>
              </a:rPr>
              <a:t>SELEÇÃO ESTUDANTIL</a:t>
            </a:r>
            <a:endParaRPr sz="500" b="0" cap="none">
              <a:solidFill>
                <a:schemeClr val="dk1"/>
              </a:solidFill>
              <a:latin typeface="Caladea"/>
              <a:ea typeface="Caladea"/>
              <a:cs typeface="Caladea"/>
              <a:sym typeface="Caladea"/>
            </a:endParaRPr>
          </a:p>
        </xdr:txBody>
      </xdr:sp>
      <xdr:pic>
        <xdr:nvPicPr>
          <xdr:cNvPr id="8" name="Shape 8"/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/>
          <a:stretch/>
        </xdr:blipFill>
        <xdr:spPr>
          <a:xfrm>
            <a:off x="209549" y="114300"/>
            <a:ext cx="409576" cy="571500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9" name="Shape 9"/>
          <xdr:cNvCxnSpPr/>
        </xdr:nvCxnSpPr>
        <xdr:spPr>
          <a:xfrm>
            <a:off x="2201057" y="189266"/>
            <a:ext cx="0" cy="468000"/>
          </a:xfrm>
          <a:prstGeom prst="straightConnector1">
            <a:avLst/>
          </a:prstGeom>
          <a:noFill/>
          <a:ln w="2857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  <xdr:cxnSp macro="">
        <xdr:nvCxnSpPr>
          <xdr:cNvPr id="12" name="Shape 9"/>
          <xdr:cNvCxnSpPr/>
        </xdr:nvCxnSpPr>
        <xdr:spPr>
          <a:xfrm>
            <a:off x="3333750" y="190500"/>
            <a:ext cx="0" cy="468001"/>
          </a:xfrm>
          <a:prstGeom prst="straightConnector1">
            <a:avLst/>
          </a:prstGeom>
          <a:noFill/>
          <a:ln w="2857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/>
  </xdr:twoCellAnchor>
  <xdr:oneCellAnchor>
    <xdr:from>
      <xdr:col>4</xdr:col>
      <xdr:colOff>0</xdr:colOff>
      <xdr:row>0</xdr:row>
      <xdr:rowOff>57150</xdr:rowOff>
    </xdr:from>
    <xdr:ext cx="4562474" cy="600076"/>
    <xdr:sp macro="" textlink="">
      <xdr:nvSpPr>
        <xdr:cNvPr id="15" name="Shape 4"/>
        <xdr:cNvSpPr/>
      </xdr:nvSpPr>
      <xdr:spPr>
        <a:xfrm>
          <a:off x="5572125" y="57150"/>
          <a:ext cx="4562474" cy="6000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B1" zoomScaleNormal="100" workbookViewId="0">
      <selection activeCell="C5" sqref="C5"/>
    </sheetView>
  </sheetViews>
  <sheetFormatPr defaultColWidth="0" defaultRowHeight="15" customHeight="1" zeroHeight="1"/>
  <cols>
    <col min="1" max="1" width="17.7109375" hidden="1" customWidth="1"/>
    <col min="2" max="2" width="48.140625" customWidth="1"/>
    <col min="3" max="7" width="17.7109375" customWidth="1"/>
    <col min="8" max="8" width="12.140625" customWidth="1"/>
    <col min="9" max="9" width="17.7109375" customWidth="1"/>
    <col min="10" max="10" width="12.85546875" customWidth="1"/>
    <col min="11" max="11" width="6.5703125" customWidth="1"/>
    <col min="12" max="12" width="0.85546875" customWidth="1"/>
    <col min="13" max="13" width="5.7109375" hidden="1" customWidth="1"/>
    <col min="14" max="20" width="8.7109375" hidden="1" customWidth="1"/>
    <col min="21" max="21" width="2.140625" hidden="1" customWidth="1"/>
    <col min="22" max="26" width="8.7109375" hidden="1" customWidth="1"/>
    <col min="27" max="16384" width="14.42578125" hidden="1"/>
  </cols>
  <sheetData>
    <row r="1" spans="1:26" ht="77.25" customHeight="1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1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4.25" customHeight="1">
      <c r="A3" s="1"/>
      <c r="B3" s="44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>
      <c r="A4" s="1"/>
      <c r="B4" s="3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/>
      <c r="I4" s="45" t="s">
        <v>7</v>
      </c>
      <c r="J4" s="43"/>
      <c r="K4" s="4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1.25" customHeight="1">
      <c r="A5" s="1"/>
      <c r="B5" s="6" t="s">
        <v>8</v>
      </c>
      <c r="C5" s="33"/>
      <c r="D5" s="33"/>
      <c r="E5" s="33"/>
      <c r="F5" s="33"/>
      <c r="G5" s="33"/>
      <c r="H5" s="1"/>
      <c r="I5" s="47">
        <f t="array" ref="I5">IF(ISERROR(INDEX($B$14:$K$43,$A$13,9)),"",INDEX($B$14:$K$43,$A$13,9))</f>
        <v>0</v>
      </c>
      <c r="J5" s="43"/>
      <c r="K5" s="4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.75" customHeight="1">
      <c r="A6" s="1"/>
      <c r="B6" s="7" t="s">
        <v>9</v>
      </c>
      <c r="C6" s="8">
        <f t="array" ref="C6">IFERROR(INDEX($C$48:$G$77,$A$13,1)*1,"")</f>
        <v>0.01</v>
      </c>
      <c r="D6" s="8">
        <f t="array" ref="D6">IFERROR(INDEX($C$48:$G$77,$A$13,2)*1,"")</f>
        <v>0.01</v>
      </c>
      <c r="E6" s="8">
        <f t="array" ref="E6">IFERROR(INDEX($C$48:$G$77,$A$13,3)*1,"")</f>
        <v>0.01</v>
      </c>
      <c r="F6" s="8">
        <f t="array" ref="F6">IFERROR(INDEX($C$48:$G$77,$A$13,4)*1,"")</f>
        <v>0.01</v>
      </c>
      <c r="G6" s="8">
        <f t="array" ref="G6">IFERROR(INDEX($C$48:$G$77,$A$13,5)*1,"")</f>
        <v>0.01</v>
      </c>
      <c r="H6" s="1"/>
      <c r="I6" s="48"/>
      <c r="J6" s="49"/>
      <c r="K6" s="5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51" t="str">
        <f>IF($I$5="","",IF(OR(C5="",D5="",E5="",F5="",G5=""),"",IF(AND(C5&gt;=C6,D5&gt;=D6,E5&gt;=E6,F5&gt;=F6,G5&gt;=G6),"","Ops! Pelo menos uma de suas notas nas áreas de conhecimentos está abaixo da nota mínima exigida para o curso selecionado. Verifique se inseriu corretamente todas as notas.")))</f>
        <v/>
      </c>
      <c r="C7" s="49"/>
      <c r="D7" s="49"/>
      <c r="E7" s="49"/>
      <c r="F7" s="49"/>
      <c r="G7" s="49"/>
      <c r="H7" s="49"/>
      <c r="I7" s="49"/>
      <c r="J7" s="49"/>
      <c r="K7" s="4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9"/>
      <c r="C8" s="10"/>
      <c r="D8" s="10"/>
      <c r="E8" s="10"/>
      <c r="F8" s="10"/>
      <c r="G8" s="10"/>
      <c r="H8" s="10"/>
      <c r="I8" s="10"/>
      <c r="J8" s="11"/>
      <c r="K8" s="11"/>
      <c r="L8" s="12"/>
      <c r="M8" s="11"/>
      <c r="N8" s="11"/>
      <c r="O8" s="1"/>
      <c r="P8" s="13"/>
      <c r="Q8" s="13"/>
      <c r="R8" s="13"/>
      <c r="S8" s="13"/>
      <c r="T8" s="13"/>
      <c r="U8" s="13"/>
      <c r="V8" s="1"/>
      <c r="W8" s="1"/>
      <c r="X8" s="1"/>
      <c r="Y8" s="1"/>
      <c r="Z8" s="1"/>
    </row>
    <row r="9" spans="1:26" ht="78.75" customHeight="1">
      <c r="A9" s="1"/>
      <c r="B9" s="14" t="s">
        <v>10</v>
      </c>
      <c r="C9" s="39" t="s">
        <v>16</v>
      </c>
      <c r="D9" s="40"/>
      <c r="E9" s="40"/>
      <c r="F9" s="40"/>
      <c r="G9" s="40"/>
      <c r="H9" s="40"/>
      <c r="I9" s="40"/>
      <c r="J9" s="40"/>
      <c r="K9" s="41"/>
      <c r="L9" s="12"/>
      <c r="M9" s="10"/>
      <c r="N9" s="11"/>
      <c r="O9" s="1"/>
      <c r="P9" s="13"/>
      <c r="Q9" s="13"/>
      <c r="R9" s="13"/>
      <c r="S9" s="13"/>
      <c r="T9" s="13"/>
      <c r="U9" s="13"/>
      <c r="V9" s="1"/>
      <c r="W9" s="1"/>
      <c r="X9" s="1"/>
      <c r="Y9" s="1"/>
      <c r="Z9" s="1"/>
    </row>
    <row r="10" spans="1:26" ht="11.25" customHeight="1">
      <c r="A10" s="1"/>
      <c r="B10" s="15"/>
      <c r="C10" s="16"/>
      <c r="D10" s="16"/>
      <c r="E10" s="16"/>
      <c r="F10" s="16"/>
      <c r="G10" s="16"/>
      <c r="H10" s="16"/>
      <c r="I10" s="16"/>
      <c r="J10" s="17"/>
      <c r="K10" s="17"/>
      <c r="L10" s="12"/>
      <c r="M10" s="11"/>
      <c r="N10" s="11"/>
      <c r="O10" s="1"/>
      <c r="P10" s="13"/>
      <c r="Q10" s="13"/>
      <c r="R10" s="13"/>
      <c r="S10" s="13"/>
      <c r="T10" s="13"/>
      <c r="U10" s="13"/>
      <c r="V10" s="1"/>
      <c r="W10" s="1"/>
      <c r="X10" s="1"/>
      <c r="Y10" s="1"/>
      <c r="Z10" s="1"/>
    </row>
    <row r="11" spans="1:26" ht="53.25" customHeight="1">
      <c r="A11" s="1"/>
      <c r="B11" s="42" t="s">
        <v>12</v>
      </c>
      <c r="C11" s="43"/>
      <c r="D11" s="43"/>
      <c r="E11" s="43"/>
      <c r="F11" s="43"/>
      <c r="G11" s="43"/>
      <c r="H11" s="43"/>
      <c r="I11" s="43"/>
      <c r="J11" s="43"/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8"/>
      <c r="C12" s="19"/>
      <c r="D12" s="20"/>
      <c r="E12" s="54" t="s">
        <v>13</v>
      </c>
      <c r="F12" s="37"/>
      <c r="G12" s="37"/>
      <c r="H12" s="37"/>
      <c r="I12" s="38"/>
      <c r="J12" s="21"/>
      <c r="K12" s="2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.25" customHeight="1">
      <c r="A13" s="1">
        <f t="array" ref="A13">INDEX($A$14:$A$43,MATCH($C$9,B$14:$B$43,0),1)</f>
        <v>1</v>
      </c>
      <c r="B13" s="55" t="s">
        <v>14</v>
      </c>
      <c r="C13" s="49"/>
      <c r="D13" s="50"/>
      <c r="E13" s="4" t="s">
        <v>2</v>
      </c>
      <c r="F13" s="4" t="s">
        <v>3</v>
      </c>
      <c r="G13" s="4" t="s">
        <v>4</v>
      </c>
      <c r="H13" s="4" t="s">
        <v>5</v>
      </c>
      <c r="I13" s="4" t="s">
        <v>6</v>
      </c>
      <c r="J13" s="56" t="s">
        <v>15</v>
      </c>
      <c r="K13" s="5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23">
        <v>1</v>
      </c>
      <c r="B14" s="24" t="s">
        <v>16</v>
      </c>
      <c r="C14" s="25"/>
      <c r="D14" s="25"/>
      <c r="E14" s="26">
        <v>2</v>
      </c>
      <c r="F14" s="26">
        <v>2</v>
      </c>
      <c r="G14" s="26">
        <v>1</v>
      </c>
      <c r="H14" s="26">
        <v>2.5</v>
      </c>
      <c r="I14" s="26">
        <v>2.5</v>
      </c>
      <c r="J14" s="27">
        <f t="shared" ref="J14:J43" si="0">(E14*$C$5+F14*$D$5+G14*$E$5+H14*$F$5+I14*$G$5)/SUM(E14:I14)</f>
        <v>0</v>
      </c>
      <c r="K14" s="2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23">
        <v>2</v>
      </c>
      <c r="B15" s="24" t="s">
        <v>17</v>
      </c>
      <c r="C15" s="25"/>
      <c r="D15" s="25"/>
      <c r="E15" s="26">
        <v>2</v>
      </c>
      <c r="F15" s="26">
        <v>2</v>
      </c>
      <c r="G15" s="26">
        <v>4</v>
      </c>
      <c r="H15" s="26">
        <v>4</v>
      </c>
      <c r="I15" s="26">
        <v>4</v>
      </c>
      <c r="J15" s="27">
        <f t="shared" si="0"/>
        <v>0</v>
      </c>
      <c r="K15" s="2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23">
        <v>3</v>
      </c>
      <c r="B16" s="24" t="s">
        <v>18</v>
      </c>
      <c r="C16" s="25"/>
      <c r="D16" s="25"/>
      <c r="E16" s="26">
        <v>5</v>
      </c>
      <c r="F16" s="26">
        <v>3</v>
      </c>
      <c r="G16" s="26">
        <v>1</v>
      </c>
      <c r="H16" s="26">
        <v>2</v>
      </c>
      <c r="I16" s="26">
        <v>5</v>
      </c>
      <c r="J16" s="27">
        <f t="shared" si="0"/>
        <v>0</v>
      </c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23">
        <v>4</v>
      </c>
      <c r="B17" s="24" t="s">
        <v>21</v>
      </c>
      <c r="C17" s="25"/>
      <c r="D17" s="25"/>
      <c r="E17" s="26">
        <v>2</v>
      </c>
      <c r="F17" s="26">
        <v>2</v>
      </c>
      <c r="G17" s="26">
        <v>3</v>
      </c>
      <c r="H17" s="26">
        <v>2</v>
      </c>
      <c r="I17" s="26">
        <v>3</v>
      </c>
      <c r="J17" s="27">
        <f t="shared" si="0"/>
        <v>0</v>
      </c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23">
        <v>5</v>
      </c>
      <c r="B18" s="24" t="s">
        <v>22</v>
      </c>
      <c r="C18" s="25"/>
      <c r="D18" s="25"/>
      <c r="E18" s="26">
        <v>2</v>
      </c>
      <c r="F18" s="26">
        <v>2</v>
      </c>
      <c r="G18" s="26">
        <v>3</v>
      </c>
      <c r="H18" s="26">
        <v>2</v>
      </c>
      <c r="I18" s="26">
        <v>3</v>
      </c>
      <c r="J18" s="27">
        <f t="shared" si="0"/>
        <v>0</v>
      </c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23">
        <v>6</v>
      </c>
      <c r="B19" s="29" t="s">
        <v>23</v>
      </c>
      <c r="C19" s="30"/>
      <c r="D19" s="30"/>
      <c r="E19" s="26">
        <v>3</v>
      </c>
      <c r="F19" s="26">
        <v>3</v>
      </c>
      <c r="G19" s="26">
        <v>1</v>
      </c>
      <c r="H19" s="26">
        <v>1</v>
      </c>
      <c r="I19" s="26">
        <v>3</v>
      </c>
      <c r="J19" s="27">
        <f t="shared" si="0"/>
        <v>0</v>
      </c>
      <c r="K19" s="2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23">
        <v>7</v>
      </c>
      <c r="B20" s="29" t="s">
        <v>24</v>
      </c>
      <c r="C20" s="30"/>
      <c r="D20" s="30"/>
      <c r="E20" s="26">
        <v>2</v>
      </c>
      <c r="F20" s="26">
        <v>1</v>
      </c>
      <c r="G20" s="26">
        <v>3</v>
      </c>
      <c r="H20" s="26">
        <v>3</v>
      </c>
      <c r="I20" s="26">
        <v>2</v>
      </c>
      <c r="J20" s="27">
        <f t="shared" si="0"/>
        <v>0</v>
      </c>
      <c r="K20" s="2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23">
        <v>8</v>
      </c>
      <c r="B21" s="29" t="s">
        <v>25</v>
      </c>
      <c r="C21" s="30"/>
      <c r="D21" s="30"/>
      <c r="E21" s="26">
        <v>2</v>
      </c>
      <c r="F21" s="26">
        <v>2</v>
      </c>
      <c r="G21" s="26">
        <v>3</v>
      </c>
      <c r="H21" s="26">
        <v>3</v>
      </c>
      <c r="I21" s="26">
        <v>2</v>
      </c>
      <c r="J21" s="27">
        <f t="shared" si="0"/>
        <v>0</v>
      </c>
      <c r="K21" s="2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23">
        <v>9</v>
      </c>
      <c r="B22" s="29" t="s">
        <v>26</v>
      </c>
      <c r="C22" s="30"/>
      <c r="D22" s="30"/>
      <c r="E22" s="26">
        <v>2</v>
      </c>
      <c r="F22" s="26">
        <v>2</v>
      </c>
      <c r="G22" s="26">
        <v>3</v>
      </c>
      <c r="H22" s="26">
        <v>3</v>
      </c>
      <c r="I22" s="26">
        <v>2</v>
      </c>
      <c r="J22" s="27">
        <f t="shared" si="0"/>
        <v>0</v>
      </c>
      <c r="K22" s="2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23">
        <v>10</v>
      </c>
      <c r="B23" s="29" t="s">
        <v>27</v>
      </c>
      <c r="C23" s="30"/>
      <c r="D23" s="30"/>
      <c r="E23" s="26">
        <v>1</v>
      </c>
      <c r="F23" s="26">
        <v>1</v>
      </c>
      <c r="G23" s="26">
        <v>3</v>
      </c>
      <c r="H23" s="26">
        <v>4</v>
      </c>
      <c r="I23" s="26">
        <v>3</v>
      </c>
      <c r="J23" s="27">
        <f t="shared" si="0"/>
        <v>0</v>
      </c>
      <c r="K23" s="2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23">
        <v>11</v>
      </c>
      <c r="B24" s="29" t="s">
        <v>28</v>
      </c>
      <c r="C24" s="30"/>
      <c r="D24" s="30"/>
      <c r="E24" s="26">
        <v>1</v>
      </c>
      <c r="F24" s="26">
        <v>1</v>
      </c>
      <c r="G24" s="26">
        <v>3</v>
      </c>
      <c r="H24" s="26">
        <v>4</v>
      </c>
      <c r="I24" s="26">
        <v>3</v>
      </c>
      <c r="J24" s="27">
        <f t="shared" si="0"/>
        <v>0</v>
      </c>
      <c r="K24" s="2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23">
        <v>12</v>
      </c>
      <c r="B25" s="29" t="s">
        <v>29</v>
      </c>
      <c r="C25" s="30"/>
      <c r="D25" s="30"/>
      <c r="E25" s="26">
        <v>2</v>
      </c>
      <c r="F25" s="26">
        <v>1</v>
      </c>
      <c r="G25" s="26">
        <v>3</v>
      </c>
      <c r="H25" s="26">
        <v>3</v>
      </c>
      <c r="I25" s="26">
        <v>2</v>
      </c>
      <c r="J25" s="27">
        <f t="shared" si="0"/>
        <v>0</v>
      </c>
      <c r="K25" s="2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23">
        <v>13</v>
      </c>
      <c r="B26" s="29" t="s">
        <v>30</v>
      </c>
      <c r="C26" s="30"/>
      <c r="D26" s="30"/>
      <c r="E26" s="26">
        <v>1</v>
      </c>
      <c r="F26" s="26">
        <v>1</v>
      </c>
      <c r="G26" s="26">
        <v>4</v>
      </c>
      <c r="H26" s="26">
        <v>4</v>
      </c>
      <c r="I26" s="26">
        <v>4</v>
      </c>
      <c r="J26" s="27">
        <f t="shared" si="0"/>
        <v>0</v>
      </c>
      <c r="K26" s="2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23">
        <v>14</v>
      </c>
      <c r="B27" s="29" t="s">
        <v>31</v>
      </c>
      <c r="C27" s="30"/>
      <c r="D27" s="30"/>
      <c r="E27" s="26">
        <v>2</v>
      </c>
      <c r="F27" s="26">
        <v>2</v>
      </c>
      <c r="G27" s="26">
        <v>3</v>
      </c>
      <c r="H27" s="26">
        <v>3</v>
      </c>
      <c r="I27" s="26">
        <v>2</v>
      </c>
      <c r="J27" s="27">
        <f t="shared" si="0"/>
        <v>0</v>
      </c>
      <c r="K27" s="2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23">
        <v>15</v>
      </c>
      <c r="B28" s="29" t="s">
        <v>32</v>
      </c>
      <c r="C28" s="30"/>
      <c r="D28" s="30"/>
      <c r="E28" s="26">
        <v>1</v>
      </c>
      <c r="F28" s="26">
        <v>1</v>
      </c>
      <c r="G28" s="26">
        <v>3</v>
      </c>
      <c r="H28" s="26">
        <v>3</v>
      </c>
      <c r="I28" s="26">
        <v>2</v>
      </c>
      <c r="J28" s="27">
        <f t="shared" si="0"/>
        <v>0</v>
      </c>
      <c r="K28" s="2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23">
        <v>16</v>
      </c>
      <c r="B29" s="29" t="s">
        <v>33</v>
      </c>
      <c r="C29" s="30"/>
      <c r="D29" s="30"/>
      <c r="E29" s="26">
        <v>3</v>
      </c>
      <c r="F29" s="26">
        <v>3</v>
      </c>
      <c r="G29" s="26">
        <v>1</v>
      </c>
      <c r="H29" s="26">
        <v>1</v>
      </c>
      <c r="I29" s="26">
        <v>3</v>
      </c>
      <c r="J29" s="27">
        <f t="shared" si="0"/>
        <v>0</v>
      </c>
      <c r="K29" s="2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23">
        <v>17</v>
      </c>
      <c r="B30" s="29" t="s">
        <v>34</v>
      </c>
      <c r="C30" s="30"/>
      <c r="D30" s="30"/>
      <c r="E30" s="26">
        <v>3</v>
      </c>
      <c r="F30" s="26">
        <v>3</v>
      </c>
      <c r="G30" s="26">
        <v>1</v>
      </c>
      <c r="H30" s="26">
        <v>1</v>
      </c>
      <c r="I30" s="26">
        <v>3</v>
      </c>
      <c r="J30" s="27">
        <f t="shared" si="0"/>
        <v>0</v>
      </c>
      <c r="K30" s="2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23">
        <v>18</v>
      </c>
      <c r="B31" s="29" t="s">
        <v>35</v>
      </c>
      <c r="C31" s="30"/>
      <c r="D31" s="30"/>
      <c r="E31" s="26">
        <v>2</v>
      </c>
      <c r="F31" s="26">
        <v>1</v>
      </c>
      <c r="G31" s="26">
        <v>3</v>
      </c>
      <c r="H31" s="26">
        <v>3</v>
      </c>
      <c r="I31" s="26">
        <v>2</v>
      </c>
      <c r="J31" s="27">
        <f t="shared" si="0"/>
        <v>0</v>
      </c>
      <c r="K31" s="2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23">
        <v>19</v>
      </c>
      <c r="B32" s="29" t="s">
        <v>36</v>
      </c>
      <c r="C32" s="30"/>
      <c r="D32" s="30"/>
      <c r="E32" s="26">
        <v>3</v>
      </c>
      <c r="F32" s="26">
        <v>3</v>
      </c>
      <c r="G32" s="26">
        <v>1</v>
      </c>
      <c r="H32" s="26">
        <v>1</v>
      </c>
      <c r="I32" s="26">
        <v>3</v>
      </c>
      <c r="J32" s="27">
        <f t="shared" si="0"/>
        <v>0</v>
      </c>
      <c r="K32" s="2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23">
        <v>20</v>
      </c>
      <c r="B33" s="29" t="s">
        <v>37</v>
      </c>
      <c r="C33" s="30"/>
      <c r="D33" s="30"/>
      <c r="E33" s="26">
        <v>3</v>
      </c>
      <c r="F33" s="26">
        <v>3</v>
      </c>
      <c r="G33" s="26">
        <v>1</v>
      </c>
      <c r="H33" s="26">
        <v>1</v>
      </c>
      <c r="I33" s="26">
        <v>3</v>
      </c>
      <c r="J33" s="27">
        <f t="shared" si="0"/>
        <v>0</v>
      </c>
      <c r="K33" s="2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3">
        <v>21</v>
      </c>
      <c r="B34" s="29" t="s">
        <v>19</v>
      </c>
      <c r="C34" s="30"/>
      <c r="D34" s="30"/>
      <c r="E34" s="26">
        <v>2</v>
      </c>
      <c r="F34" s="26">
        <v>2</v>
      </c>
      <c r="G34" s="26">
        <v>2</v>
      </c>
      <c r="H34" s="26">
        <v>3</v>
      </c>
      <c r="I34" s="26">
        <v>2</v>
      </c>
      <c r="J34" s="27">
        <f t="shared" si="0"/>
        <v>0</v>
      </c>
      <c r="K34" s="2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23">
        <v>22</v>
      </c>
      <c r="B35" s="29" t="s">
        <v>20</v>
      </c>
      <c r="C35" s="30"/>
      <c r="D35" s="30"/>
      <c r="E35" s="26">
        <v>3</v>
      </c>
      <c r="F35" s="26">
        <v>3</v>
      </c>
      <c r="G35" s="26">
        <v>1</v>
      </c>
      <c r="H35" s="26">
        <v>1</v>
      </c>
      <c r="I35" s="26">
        <v>3</v>
      </c>
      <c r="J35" s="27">
        <f t="shared" si="0"/>
        <v>0</v>
      </c>
      <c r="K35" s="2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23">
        <v>23</v>
      </c>
      <c r="B36" s="29" t="s">
        <v>38</v>
      </c>
      <c r="C36" s="30"/>
      <c r="D36" s="30"/>
      <c r="E36" s="26">
        <v>2</v>
      </c>
      <c r="F36" s="26">
        <v>1</v>
      </c>
      <c r="G36" s="26">
        <v>1</v>
      </c>
      <c r="H36" s="26">
        <v>4</v>
      </c>
      <c r="I36" s="26">
        <v>2</v>
      </c>
      <c r="J36" s="27">
        <f t="shared" si="0"/>
        <v>0</v>
      </c>
      <c r="K36" s="2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23">
        <v>24</v>
      </c>
      <c r="B37" s="29" t="s">
        <v>39</v>
      </c>
      <c r="C37" s="30"/>
      <c r="D37" s="30"/>
      <c r="E37" s="26">
        <v>2</v>
      </c>
      <c r="F37" s="26">
        <v>1</v>
      </c>
      <c r="G37" s="26">
        <v>1</v>
      </c>
      <c r="H37" s="26">
        <v>3</v>
      </c>
      <c r="I37" s="26">
        <v>2</v>
      </c>
      <c r="J37" s="27">
        <f t="shared" si="0"/>
        <v>0</v>
      </c>
      <c r="K37" s="2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23">
        <v>25</v>
      </c>
      <c r="B38" s="29" t="s">
        <v>40</v>
      </c>
      <c r="C38" s="30"/>
      <c r="D38" s="30"/>
      <c r="E38" s="26">
        <v>4</v>
      </c>
      <c r="F38" s="26">
        <v>2</v>
      </c>
      <c r="G38" s="26">
        <v>5</v>
      </c>
      <c r="H38" s="26">
        <v>2</v>
      </c>
      <c r="I38" s="26">
        <v>5</v>
      </c>
      <c r="J38" s="27">
        <f t="shared" si="0"/>
        <v>0</v>
      </c>
      <c r="K38" s="2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23">
        <v>26</v>
      </c>
      <c r="B39" s="29" t="s">
        <v>41</v>
      </c>
      <c r="C39" s="30"/>
      <c r="D39" s="30"/>
      <c r="E39" s="26">
        <v>2</v>
      </c>
      <c r="F39" s="26">
        <v>2</v>
      </c>
      <c r="G39" s="26">
        <v>4</v>
      </c>
      <c r="H39" s="26">
        <v>3</v>
      </c>
      <c r="I39" s="26">
        <v>4</v>
      </c>
      <c r="J39" s="27">
        <f t="shared" si="0"/>
        <v>0</v>
      </c>
      <c r="K39" s="2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23">
        <v>27</v>
      </c>
      <c r="B40" s="29" t="s">
        <v>42</v>
      </c>
      <c r="C40" s="30"/>
      <c r="D40" s="30"/>
      <c r="E40" s="26">
        <v>4</v>
      </c>
      <c r="F40" s="26">
        <v>2</v>
      </c>
      <c r="G40" s="26">
        <v>5</v>
      </c>
      <c r="H40" s="26">
        <v>2</v>
      </c>
      <c r="I40" s="26">
        <v>5</v>
      </c>
      <c r="J40" s="27">
        <f t="shared" si="0"/>
        <v>0</v>
      </c>
      <c r="K40" s="2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23">
        <v>28</v>
      </c>
      <c r="B41" s="29" t="s">
        <v>43</v>
      </c>
      <c r="C41" s="30"/>
      <c r="D41" s="30"/>
      <c r="E41" s="26">
        <v>5</v>
      </c>
      <c r="F41" s="26">
        <v>3</v>
      </c>
      <c r="G41" s="26">
        <v>1</v>
      </c>
      <c r="H41" s="26">
        <v>2</v>
      </c>
      <c r="I41" s="26">
        <v>5</v>
      </c>
      <c r="J41" s="27">
        <f t="shared" si="0"/>
        <v>0</v>
      </c>
      <c r="K41" s="2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23">
        <v>29</v>
      </c>
      <c r="B42" s="29" t="s">
        <v>44</v>
      </c>
      <c r="C42" s="30"/>
      <c r="D42" s="30"/>
      <c r="E42" s="26">
        <v>2</v>
      </c>
      <c r="F42" s="26">
        <v>2</v>
      </c>
      <c r="G42" s="26">
        <v>2</v>
      </c>
      <c r="H42" s="26">
        <v>3</v>
      </c>
      <c r="I42" s="26">
        <v>2</v>
      </c>
      <c r="J42" s="27">
        <f t="shared" si="0"/>
        <v>0</v>
      </c>
      <c r="K42" s="2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23">
        <v>30</v>
      </c>
      <c r="B43" s="29" t="s">
        <v>11</v>
      </c>
      <c r="C43" s="30"/>
      <c r="D43" s="30"/>
      <c r="E43" s="26">
        <v>2</v>
      </c>
      <c r="F43" s="26">
        <v>2</v>
      </c>
      <c r="G43" s="26">
        <v>3</v>
      </c>
      <c r="H43" s="26">
        <v>3</v>
      </c>
      <c r="I43" s="26">
        <v>2</v>
      </c>
      <c r="J43" s="27">
        <f t="shared" si="0"/>
        <v>0</v>
      </c>
      <c r="K43" s="2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hidden="1" customHeight="1">
      <c r="A46" s="1"/>
      <c r="B46" s="34" t="s">
        <v>45</v>
      </c>
      <c r="C46" s="36" t="s">
        <v>46</v>
      </c>
      <c r="D46" s="37"/>
      <c r="E46" s="37"/>
      <c r="F46" s="37"/>
      <c r="G46" s="3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hidden="1" customHeight="1">
      <c r="A47" s="1"/>
      <c r="B47" s="35"/>
      <c r="C47" s="4" t="s">
        <v>2</v>
      </c>
      <c r="D47" s="4" t="s">
        <v>3</v>
      </c>
      <c r="E47" s="4" t="s">
        <v>4</v>
      </c>
      <c r="F47" s="4" t="s">
        <v>5</v>
      </c>
      <c r="G47" s="4" t="s">
        <v>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hidden="1" customHeight="1">
      <c r="A48" s="1">
        <v>1</v>
      </c>
      <c r="B48" s="31" t="s">
        <v>16</v>
      </c>
      <c r="C48" s="1">
        <v>0.01</v>
      </c>
      <c r="D48" s="1">
        <v>0.01</v>
      </c>
      <c r="E48" s="1">
        <v>0.01</v>
      </c>
      <c r="F48" s="1">
        <v>0.01</v>
      </c>
      <c r="G48" s="1">
        <v>0.01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hidden="1" customHeight="1">
      <c r="A49" s="1">
        <v>2</v>
      </c>
      <c r="B49" s="31" t="s">
        <v>17</v>
      </c>
      <c r="C49" s="1">
        <v>0.01</v>
      </c>
      <c r="D49" s="1">
        <v>0.01</v>
      </c>
      <c r="E49" s="1">
        <v>0.01</v>
      </c>
      <c r="F49" s="1">
        <v>0.01</v>
      </c>
      <c r="G49" s="1">
        <v>0.01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hidden="1" customHeight="1">
      <c r="A50" s="1">
        <v>3</v>
      </c>
      <c r="B50" s="31" t="s">
        <v>18</v>
      </c>
      <c r="C50" s="1">
        <v>0.01</v>
      </c>
      <c r="D50" s="1">
        <v>0.01</v>
      </c>
      <c r="E50" s="1">
        <v>0.01</v>
      </c>
      <c r="F50" s="1">
        <v>0.01</v>
      </c>
      <c r="G50" s="1">
        <v>0.01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hidden="1" customHeight="1">
      <c r="A51" s="1">
        <v>4</v>
      </c>
      <c r="B51" s="31" t="s">
        <v>21</v>
      </c>
      <c r="C51" s="1">
        <v>0.01</v>
      </c>
      <c r="D51" s="1">
        <v>0.01</v>
      </c>
      <c r="E51" s="1">
        <v>0.01</v>
      </c>
      <c r="F51" s="1">
        <v>0.01</v>
      </c>
      <c r="G51" s="1">
        <v>0.01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hidden="1" customHeight="1">
      <c r="A52" s="1">
        <v>5</v>
      </c>
      <c r="B52" s="31" t="s">
        <v>22</v>
      </c>
      <c r="C52" s="1">
        <v>0.01</v>
      </c>
      <c r="D52" s="1">
        <v>0.01</v>
      </c>
      <c r="E52" s="1">
        <v>0.01</v>
      </c>
      <c r="F52" s="1">
        <v>0.01</v>
      </c>
      <c r="G52" s="1">
        <v>0.01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hidden="1" customHeight="1">
      <c r="A53" s="1">
        <v>6</v>
      </c>
      <c r="B53" s="31" t="s">
        <v>23</v>
      </c>
      <c r="C53" s="1">
        <v>0.01</v>
      </c>
      <c r="D53" s="1">
        <v>0.01</v>
      </c>
      <c r="E53" s="1">
        <v>0.01</v>
      </c>
      <c r="F53" s="1">
        <v>0.01</v>
      </c>
      <c r="G53" s="1">
        <v>0.01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hidden="1" customHeight="1">
      <c r="A54" s="1">
        <v>7</v>
      </c>
      <c r="B54" s="31" t="s">
        <v>24</v>
      </c>
      <c r="C54" s="1">
        <v>0.01</v>
      </c>
      <c r="D54" s="1">
        <v>0.01</v>
      </c>
      <c r="E54" s="1">
        <v>0.01</v>
      </c>
      <c r="F54" s="1">
        <v>0.01</v>
      </c>
      <c r="G54" s="1">
        <v>0.01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hidden="1" customHeight="1">
      <c r="A55" s="1">
        <v>8</v>
      </c>
      <c r="B55" s="31" t="s">
        <v>25</v>
      </c>
      <c r="C55" s="1">
        <v>0.01</v>
      </c>
      <c r="D55" s="1">
        <v>0.01</v>
      </c>
      <c r="E55" s="1">
        <v>0.01</v>
      </c>
      <c r="F55" s="1">
        <v>0.01</v>
      </c>
      <c r="G55" s="1">
        <v>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hidden="1" customHeight="1">
      <c r="A56" s="1">
        <v>9</v>
      </c>
      <c r="B56" s="31" t="s">
        <v>26</v>
      </c>
      <c r="C56" s="1">
        <v>0.01</v>
      </c>
      <c r="D56" s="1">
        <v>0.01</v>
      </c>
      <c r="E56" s="1">
        <v>0.01</v>
      </c>
      <c r="F56" s="1">
        <v>0.01</v>
      </c>
      <c r="G56" s="1">
        <v>0.01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hidden="1" customHeight="1">
      <c r="A57" s="1">
        <v>10</v>
      </c>
      <c r="B57" s="31" t="s">
        <v>27</v>
      </c>
      <c r="C57" s="1">
        <v>0.01</v>
      </c>
      <c r="D57" s="1">
        <v>0.01</v>
      </c>
      <c r="E57" s="1">
        <v>0.01</v>
      </c>
      <c r="F57" s="1">
        <v>0.01</v>
      </c>
      <c r="G57" s="1">
        <v>0.01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hidden="1" customHeight="1">
      <c r="A58" s="1">
        <v>11</v>
      </c>
      <c r="B58" s="31" t="s">
        <v>28</v>
      </c>
      <c r="C58" s="1">
        <v>0.01</v>
      </c>
      <c r="D58" s="1">
        <v>0.01</v>
      </c>
      <c r="E58" s="1">
        <v>0.01</v>
      </c>
      <c r="F58" s="1">
        <v>0.01</v>
      </c>
      <c r="G58" s="1">
        <v>0.01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hidden="1" customHeight="1">
      <c r="A59" s="1">
        <v>12</v>
      </c>
      <c r="B59" s="31" t="s">
        <v>29</v>
      </c>
      <c r="C59" s="1">
        <v>0.01</v>
      </c>
      <c r="D59" s="1">
        <v>0.01</v>
      </c>
      <c r="E59" s="1">
        <v>0.01</v>
      </c>
      <c r="F59" s="1">
        <v>0.01</v>
      </c>
      <c r="G59" s="1">
        <v>0.01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hidden="1" customHeight="1">
      <c r="A60" s="1">
        <v>13</v>
      </c>
      <c r="B60" s="31" t="s">
        <v>30</v>
      </c>
      <c r="C60" s="1">
        <v>0.01</v>
      </c>
      <c r="D60" s="1">
        <v>0.01</v>
      </c>
      <c r="E60" s="1">
        <v>0.01</v>
      </c>
      <c r="F60" s="1">
        <v>0.01</v>
      </c>
      <c r="G60" s="1">
        <v>0.01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hidden="1" customHeight="1">
      <c r="A61" s="1">
        <v>14</v>
      </c>
      <c r="B61" s="31" t="s">
        <v>31</v>
      </c>
      <c r="C61" s="1">
        <v>0.01</v>
      </c>
      <c r="D61" s="1">
        <v>0.01</v>
      </c>
      <c r="E61" s="1">
        <v>0.01</v>
      </c>
      <c r="F61" s="1">
        <v>0.01</v>
      </c>
      <c r="G61" s="1">
        <v>0.01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hidden="1" customHeight="1">
      <c r="A62" s="1">
        <v>15</v>
      </c>
      <c r="B62" s="31" t="s">
        <v>32</v>
      </c>
      <c r="C62" s="1">
        <v>0.01</v>
      </c>
      <c r="D62" s="1">
        <v>0.01</v>
      </c>
      <c r="E62" s="1">
        <v>0.01</v>
      </c>
      <c r="F62" s="1">
        <v>0.01</v>
      </c>
      <c r="G62" s="1">
        <v>0.01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hidden="1" customHeight="1">
      <c r="A63" s="1">
        <v>16</v>
      </c>
      <c r="B63" s="31" t="s">
        <v>33</v>
      </c>
      <c r="C63" s="1">
        <v>0.01</v>
      </c>
      <c r="D63" s="1">
        <v>0.01</v>
      </c>
      <c r="E63" s="1">
        <v>0.01</v>
      </c>
      <c r="F63" s="1">
        <v>0.01</v>
      </c>
      <c r="G63" s="1">
        <v>0.01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hidden="1" customHeight="1">
      <c r="A64" s="1">
        <v>17</v>
      </c>
      <c r="B64" s="31" t="s">
        <v>34</v>
      </c>
      <c r="C64" s="1">
        <v>0.01</v>
      </c>
      <c r="D64" s="1">
        <v>0.01</v>
      </c>
      <c r="E64" s="1">
        <v>0.01</v>
      </c>
      <c r="F64" s="1">
        <v>0.01</v>
      </c>
      <c r="G64" s="1">
        <v>0.01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hidden="1" customHeight="1">
      <c r="A65" s="1">
        <v>18</v>
      </c>
      <c r="B65" s="31" t="s">
        <v>35</v>
      </c>
      <c r="C65" s="1">
        <v>0.01</v>
      </c>
      <c r="D65" s="1">
        <v>0.01</v>
      </c>
      <c r="E65" s="1">
        <v>0.01</v>
      </c>
      <c r="F65" s="1">
        <v>0.01</v>
      </c>
      <c r="G65" s="1">
        <v>0.01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hidden="1" customHeight="1">
      <c r="A66" s="1">
        <v>19</v>
      </c>
      <c r="B66" s="31" t="s">
        <v>36</v>
      </c>
      <c r="C66" s="1">
        <v>0.01</v>
      </c>
      <c r="D66" s="1">
        <v>0.01</v>
      </c>
      <c r="E66" s="1">
        <v>0.01</v>
      </c>
      <c r="F66" s="1">
        <v>0.01</v>
      </c>
      <c r="G66" s="1">
        <v>0.01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hidden="1" customHeight="1">
      <c r="A67" s="1">
        <v>20</v>
      </c>
      <c r="B67" s="31" t="s">
        <v>37</v>
      </c>
      <c r="C67" s="1">
        <v>0.01</v>
      </c>
      <c r="D67" s="1">
        <v>0.01</v>
      </c>
      <c r="E67" s="1">
        <v>0.01</v>
      </c>
      <c r="F67" s="1">
        <v>0.01</v>
      </c>
      <c r="G67" s="1">
        <v>0.01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hidden="1" customHeight="1">
      <c r="A68" s="1">
        <v>21</v>
      </c>
      <c r="B68" s="31" t="s">
        <v>19</v>
      </c>
      <c r="C68" s="1">
        <v>0.01</v>
      </c>
      <c r="D68" s="1">
        <v>0.01</v>
      </c>
      <c r="E68" s="1">
        <v>0.01</v>
      </c>
      <c r="F68" s="1">
        <v>0.01</v>
      </c>
      <c r="G68" s="1">
        <v>0.01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hidden="1" customHeight="1">
      <c r="A69" s="1">
        <v>22</v>
      </c>
      <c r="B69" s="31" t="s">
        <v>20</v>
      </c>
      <c r="C69" s="1">
        <v>0.01</v>
      </c>
      <c r="D69" s="1">
        <v>0.01</v>
      </c>
      <c r="E69" s="1">
        <v>0.01</v>
      </c>
      <c r="F69" s="1">
        <v>0.01</v>
      </c>
      <c r="G69" s="1">
        <v>0.01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hidden="1" customHeight="1">
      <c r="A70" s="1">
        <v>23</v>
      </c>
      <c r="B70" s="31" t="s">
        <v>38</v>
      </c>
      <c r="C70" s="1">
        <v>0.01</v>
      </c>
      <c r="D70" s="1">
        <v>0.01</v>
      </c>
      <c r="E70" s="1">
        <v>0.01</v>
      </c>
      <c r="F70" s="1">
        <v>0.01</v>
      </c>
      <c r="G70" s="1">
        <v>0.01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hidden="1" customHeight="1">
      <c r="A71" s="1">
        <v>24</v>
      </c>
      <c r="B71" s="31" t="s">
        <v>39</v>
      </c>
      <c r="C71" s="1">
        <v>0.01</v>
      </c>
      <c r="D71" s="1">
        <v>0.01</v>
      </c>
      <c r="E71" s="1">
        <v>0.01</v>
      </c>
      <c r="F71" s="1">
        <v>0.01</v>
      </c>
      <c r="G71" s="1">
        <v>0.01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hidden="1" customHeight="1">
      <c r="A72" s="1">
        <v>25</v>
      </c>
      <c r="B72" s="31" t="s">
        <v>40</v>
      </c>
      <c r="C72" s="1">
        <v>0.01</v>
      </c>
      <c r="D72" s="1">
        <v>0.01</v>
      </c>
      <c r="E72" s="1">
        <v>0.01</v>
      </c>
      <c r="F72" s="1">
        <v>0.01</v>
      </c>
      <c r="G72" s="1">
        <v>0.01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hidden="1" customHeight="1">
      <c r="A73" s="1">
        <v>26</v>
      </c>
      <c r="B73" s="31" t="s">
        <v>41</v>
      </c>
      <c r="C73" s="1">
        <v>0.01</v>
      </c>
      <c r="D73" s="1">
        <v>0.01</v>
      </c>
      <c r="E73" s="1">
        <v>0.01</v>
      </c>
      <c r="F73" s="1">
        <v>0.01</v>
      </c>
      <c r="G73" s="1">
        <v>0.01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hidden="1" customHeight="1">
      <c r="A74" s="1">
        <v>27</v>
      </c>
      <c r="B74" s="31" t="s">
        <v>42</v>
      </c>
      <c r="C74" s="1">
        <v>0.01</v>
      </c>
      <c r="D74" s="1">
        <v>0.01</v>
      </c>
      <c r="E74" s="1">
        <v>0.01</v>
      </c>
      <c r="F74" s="1">
        <v>0.01</v>
      </c>
      <c r="G74" s="1">
        <v>0.01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hidden="1" customHeight="1">
      <c r="A75" s="1">
        <v>28</v>
      </c>
      <c r="B75" s="31" t="s">
        <v>43</v>
      </c>
      <c r="C75" s="1">
        <v>0.01</v>
      </c>
      <c r="D75" s="1">
        <v>0.01</v>
      </c>
      <c r="E75" s="1">
        <v>0.01</v>
      </c>
      <c r="F75" s="1">
        <v>0.01</v>
      </c>
      <c r="G75" s="1">
        <v>0.01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hidden="1" customHeight="1">
      <c r="A76" s="1">
        <v>29</v>
      </c>
      <c r="B76" s="31" t="s">
        <v>44</v>
      </c>
      <c r="C76" s="1">
        <v>0.01</v>
      </c>
      <c r="D76" s="1">
        <v>0.01</v>
      </c>
      <c r="E76" s="1">
        <v>0.01</v>
      </c>
      <c r="F76" s="1">
        <v>0.01</v>
      </c>
      <c r="G76" s="1">
        <v>0.01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hidden="1" customHeight="1">
      <c r="A77" s="1">
        <v>30</v>
      </c>
      <c r="B77" s="31" t="s">
        <v>11</v>
      </c>
      <c r="C77" s="1">
        <v>0.01</v>
      </c>
      <c r="D77" s="1">
        <v>0.01</v>
      </c>
      <c r="E77" s="1">
        <v>0.01</v>
      </c>
      <c r="F77" s="1">
        <v>0.01</v>
      </c>
      <c r="G77" s="1">
        <v>0.01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hidden="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hidden="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hidden="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hidden="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hidden="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hidden="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hidden="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hidden="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hidden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hidden="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hidden="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hidden="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hidden="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hidden="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hidden="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hidden="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hidden="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hidden="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hidden="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hidden="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hidden="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hidden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hidden="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hidden="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hidden="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hidden="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hidden="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hidden="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hidden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hidden="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hidden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hidden="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hidden="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hidden="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hidden="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hidden="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hidden="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hidden="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hidden="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hidden="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hidden="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hidden="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hidden="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hidden="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hidden="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hidden="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hidden="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hidden="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hidden="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hidden="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hidden="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hidden="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hidden="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hidden="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hidden="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hidden="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hidden="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hidden="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hidden="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hidden="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hidden="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hidden="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hidden="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hidden="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hidden="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hidden="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hidden="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hidden="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hidden="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hidden="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hidden="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hidden="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hidden="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hidden="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hidden="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hidden="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hidden="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hidden="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hidden="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hidden="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hidden="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hidden="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hidden="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hidden="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hidden="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hidden="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hidden="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hidden="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hidden="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hidden="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hidden="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hidden="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hidden="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hidden="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hidden="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hidden="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hidden="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hidden="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hidden="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hidden="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hidden="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hidden="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hidden="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hidden="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hidden="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hidden="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hidden="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hidden="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hidden="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hidden="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hidden="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hidden="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hidden="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hidden="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hidden="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hidden="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hidden="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hidden="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hidden="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hidden="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hidden="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hidden="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hidden="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hidden="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hidden="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hidden="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hidden="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hidden="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hidden="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hidden="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hidden="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hidden="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hidden="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hidden="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hidden="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hidden="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hidden="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hidden="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hidden="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hidden="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hidden="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hidden="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hidden="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hidden="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hidden="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hidden="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hidden="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hidden="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hidden="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hidden="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hidden="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hidden="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hidden="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hidden="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hidden="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hidden="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hidden="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hidden="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hidden="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hidden="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hidden="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hidden="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hidden="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hidden="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hidden="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hidden="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hidden="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hidden="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hidden="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hidden="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hidden="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hidden="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hidden="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hidden="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hidden="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hidden="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hidden="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hidden="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hidden="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hidden="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hidden="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hidden="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hidden="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hidden="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hidden="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hidden="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hidden="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hidden="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hidden="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hidden="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hidden="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hidden="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hidden="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hidden="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hidden="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hidden="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hidden="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hidden="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hidden="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hidden="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hidden="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hidden="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hidden="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hidden="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hidden="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hidden="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hidden="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hidden="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hidden="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hidden="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hidden="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hidden="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hidden="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hidden="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hidden="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hidden="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hidden="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hidden="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hidden="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hidden="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hidden="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hidden="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hidden="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hidden="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hidden="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hidden="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hidden="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hidden="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hidden="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hidden="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hidden="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hidden="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hidden="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hidden="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hidden="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hidden="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hidden="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hidden="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hidden="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hidden="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hidden="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hidden="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hidden="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hidden="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hidden="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hidden="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hidden="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hidden="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hidden="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hidden="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hidden="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hidden="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hidden="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hidden="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hidden="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hidden="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hidden="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hidden="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hidden="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hidden="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hidden="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hidden="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hidden="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hidden="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hidden="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hidden="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hidden="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hidden="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hidden="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hidden="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hidden="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hidden="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hidden="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hidden="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hidden="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hidden="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hidden="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hidden="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hidden="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hidden="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hidden="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hidden="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hidden="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hidden="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hidden="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hidden="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hidden="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hidden="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hidden="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hidden="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hidden="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hidden="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hidden="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hidden="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hidden="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hidden="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hidden="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hidden="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hidden="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hidden="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hidden="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hidden="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hidden="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hidden="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hidden="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hidden="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hidden="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hidden="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hidden="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hidden="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hidden="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hidden="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hidden="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hidden="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hidden="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hidden="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hidden="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hidden="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hidden="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hidden="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hidden="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hidden="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hidden="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hidden="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hidden="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hidden="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hidden="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hidden="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hidden="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hidden="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hidden="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hidden="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hidden="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hidden="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hidden="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hidden="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hidden="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hidden="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hidden="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hidden="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hidden="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hidden="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hidden="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hidden="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hidden="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hidden="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hidden="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hidden="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hidden="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hidden="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hidden="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hidden="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hidden="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hidden="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hidden="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hidden="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hidden="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hidden="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hidden="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hidden="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hidden="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hidden="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hidden="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hidden="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hidden="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hidden="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hidden="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hidden="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hidden="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hidden="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hidden="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hidden="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hidden="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hidden="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hidden="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hidden="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hidden="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hidden="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hidden="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hidden="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hidden="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hidden="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hidden="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hidden="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hidden="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hidden="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hidden="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hidden="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hidden="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hidden="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hidden="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hidden="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hidden="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hidden="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hidden="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hidden="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hidden="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hidden="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hidden="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hidden="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hidden="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hidden="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hidden="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hidden="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hidden="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hidden="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hidden="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hidden="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hidden="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hidden="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hidden="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hidden="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hidden="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hidden="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hidden="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hidden="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hidden="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hidden="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hidden="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hidden="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hidden="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hidden="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hidden="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hidden="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hidden="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hidden="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hidden="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hidden="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hidden="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hidden="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hidden="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hidden="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hidden="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hidden="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hidden="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hidden="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hidden="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hidden="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hidden="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hidden="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hidden="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hidden="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hidden="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hidden="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hidden="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hidden="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hidden="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hidden="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hidden="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hidden="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hidden="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hidden="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hidden="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hidden="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hidden="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hidden="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hidden="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hidden="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hidden="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hidden="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hidden="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hidden="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hidden="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hidden="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hidden="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hidden="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hidden="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hidden="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hidden="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hidden="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hidden="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hidden="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hidden="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hidden="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hidden="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hidden="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hidden="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hidden="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hidden="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hidden="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hidden="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hidden="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hidden="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hidden="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hidden="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hidden="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hidden="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hidden="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hidden="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hidden="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hidden="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hidden="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hidden="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hidden="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hidden="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hidden="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hidden="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hidden="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hidden="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hidden="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hidden="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hidden="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hidden="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hidden="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hidden="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hidden="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hidden="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hidden="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hidden="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hidden="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hidden="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hidden="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hidden="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hidden="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hidden="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hidden="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hidden="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hidden="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hidden="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hidden="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hidden="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hidden="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hidden="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hidden="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hidden="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hidden="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hidden="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hidden="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hidden="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hidden="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hidden="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hidden="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hidden="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hidden="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hidden="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hidden="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hidden="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hidden="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hidden="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hidden="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hidden="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hidden="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hidden="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hidden="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hidden="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hidden="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hidden="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hidden="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hidden="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hidden="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hidden="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hidden="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hidden="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hidden="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hidden="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hidden="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hidden="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hidden="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hidden="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hidden="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hidden="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hidden="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hidden="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hidden="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hidden="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hidden="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hidden="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hidden="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hidden="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hidden="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hidden="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hidden="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hidden="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hidden="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hidden="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hidden="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hidden="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hidden="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hidden="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hidden="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hidden="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hidden="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hidden="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hidden="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hidden="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hidden="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hidden="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hidden="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hidden="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hidden="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hidden="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hidden="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hidden="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hidden="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hidden="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hidden="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hidden="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hidden="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hidden="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hidden="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hidden="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hidden="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hidden="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hidden="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hidden="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hidden="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hidden="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hidden="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hidden="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hidden="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hidden="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hidden="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hidden="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hidden="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hidden="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hidden="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hidden="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hidden="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hidden="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hidden="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hidden="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hidden="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hidden="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hidden="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hidden="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hidden="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hidden="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hidden="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hidden="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hidden="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hidden="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hidden="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hidden="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hidden="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hidden="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hidden="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hidden="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hidden="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hidden="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hidden="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hidden="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hidden="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hidden="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hidden="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hidden="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hidden="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hidden="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hidden="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hidden="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hidden="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hidden="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hidden="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hidden="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hidden="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hidden="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hidden="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hidden="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hidden="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hidden="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hidden="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hidden="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hidden="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hidden="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hidden="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hidden="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hidden="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hidden="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hidden="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hidden="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hidden="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hidden="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hidden="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hidden="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hidden="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hidden="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hidden="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hidden="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hidden="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hidden="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hidden="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hidden="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hidden="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hidden="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hidden="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hidden="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hidden="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hidden="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hidden="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hidden="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hidden="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hidden="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hidden="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hidden="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hidden="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hidden="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hidden="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hidden="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hidden="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hidden="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hidden="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hidden="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hidden="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hidden="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hidden="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hidden="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hidden="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hidden="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hidden="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hidden="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hidden="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hidden="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hidden="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hidden="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hidden="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hidden="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hidden="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hidden="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hidden="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hidden="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 selectLockedCells="1"/>
  <sortState ref="B14:K43">
    <sortCondition ref="B14"/>
  </sortState>
  <mergeCells count="13">
    <mergeCell ref="B1:K1"/>
    <mergeCell ref="B2:K2"/>
    <mergeCell ref="E12:I12"/>
    <mergeCell ref="B13:D13"/>
    <mergeCell ref="J13:K13"/>
    <mergeCell ref="B46:B47"/>
    <mergeCell ref="C46:G46"/>
    <mergeCell ref="C9:K9"/>
    <mergeCell ref="B11:K11"/>
    <mergeCell ref="B3:K3"/>
    <mergeCell ref="I4:K4"/>
    <mergeCell ref="I5:K6"/>
    <mergeCell ref="B7:K7"/>
  </mergeCells>
  <conditionalFormatting sqref="C5">
    <cfRule type="cellIs" dxfId="5" priority="1" operator="lessThan">
      <formula>$C$6</formula>
    </cfRule>
  </conditionalFormatting>
  <conditionalFormatting sqref="D5">
    <cfRule type="cellIs" dxfId="4" priority="2" operator="lessThan">
      <formula>$D$6</formula>
    </cfRule>
  </conditionalFormatting>
  <conditionalFormatting sqref="E5">
    <cfRule type="cellIs" dxfId="3" priority="3" operator="lessThan">
      <formula>$E$6</formula>
    </cfRule>
  </conditionalFormatting>
  <conditionalFormatting sqref="F5">
    <cfRule type="cellIs" dxfId="2" priority="4" operator="lessThan">
      <formula>$F$6</formula>
    </cfRule>
  </conditionalFormatting>
  <conditionalFormatting sqref="G5">
    <cfRule type="cellIs" dxfId="1" priority="5" operator="lessThan">
      <formula>$G$6</formula>
    </cfRule>
  </conditionalFormatting>
  <conditionalFormatting sqref="B7:K7">
    <cfRule type="cellIs" dxfId="0" priority="6" operator="notEqual">
      <formula>""""""</formula>
    </cfRule>
  </conditionalFormatting>
  <dataValidations count="1">
    <dataValidation type="list" allowBlank="1" showErrorMessage="1" sqref="C9">
      <formula1>$B$14:$B$43</formula1>
    </dataValidation>
  </dataValidations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Positivo</cp:lastModifiedBy>
  <dcterms:modified xsi:type="dcterms:W3CDTF">2023-01-27T22:41:46Z</dcterms:modified>
</cp:coreProperties>
</file>